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资产负债表" sheetId="1" r:id="rId1"/>
    <sheet name="利润表" sheetId="2" r:id="rId2"/>
    <sheet name="现金流量表" sheetId="3" r:id="rId3"/>
  </sheets>
  <calcPr calcId="144525"/>
</workbook>
</file>

<file path=xl/sharedStrings.xml><?xml version="1.0" encoding="utf-8"?>
<sst xmlns="http://schemas.openxmlformats.org/spreadsheetml/2006/main" count="267" uniqueCount="223">
  <si>
    <t>资产负债表</t>
  </si>
  <si>
    <t>会企 01 表</t>
  </si>
  <si>
    <t>编制单位:湖南启迪电力有限公司</t>
  </si>
  <si>
    <t>单位: 元</t>
  </si>
  <si>
    <t>资 产</t>
  </si>
  <si>
    <t>行次</t>
  </si>
  <si>
    <t>期末余额</t>
  </si>
  <si>
    <t>年初余额</t>
  </si>
  <si>
    <t>负债和所有者权益（或股东权益）</t>
  </si>
  <si>
    <t>流动资产：</t>
  </si>
  <si>
    <t>流动负债：</t>
  </si>
  <si>
    <t>货币资金</t>
  </si>
  <si>
    <t>1</t>
  </si>
  <si>
    <t>短期借款</t>
  </si>
  <si>
    <t>31</t>
  </si>
  <si>
    <t>短期投资</t>
  </si>
  <si>
    <t>2</t>
  </si>
  <si>
    <t>应付票据</t>
  </si>
  <si>
    <t>32</t>
  </si>
  <si>
    <t>应收票据</t>
  </si>
  <si>
    <t>3</t>
  </si>
  <si>
    <t>应付账款</t>
  </si>
  <si>
    <t>33</t>
  </si>
  <si>
    <t>应收账款</t>
  </si>
  <si>
    <t>4</t>
  </si>
  <si>
    <t>预收账款</t>
  </si>
  <si>
    <t>34</t>
  </si>
  <si>
    <t>预付账款</t>
  </si>
  <si>
    <t>5</t>
  </si>
  <si>
    <t>应付职工薪酬</t>
  </si>
  <si>
    <t>35</t>
  </si>
  <si>
    <t>应收股利</t>
  </si>
  <si>
    <t>6</t>
  </si>
  <si>
    <t>应交税费</t>
  </si>
  <si>
    <t>36</t>
  </si>
  <si>
    <t>应收利息</t>
  </si>
  <si>
    <t>7</t>
  </si>
  <si>
    <t>应付利息</t>
  </si>
  <si>
    <t>37</t>
  </si>
  <si>
    <t>其他应收款</t>
  </si>
  <si>
    <t>8</t>
  </si>
  <si>
    <t>应付利润</t>
  </si>
  <si>
    <t>38</t>
  </si>
  <si>
    <t>存货</t>
  </si>
  <si>
    <t>9</t>
  </si>
  <si>
    <t>其他应付款</t>
  </si>
  <si>
    <t>39</t>
  </si>
  <si>
    <t xml:space="preserve">  其中：原材料</t>
  </si>
  <si>
    <t>10</t>
  </si>
  <si>
    <t>其他流动负债</t>
  </si>
  <si>
    <t>40</t>
  </si>
  <si>
    <t xml:space="preserve">      在产品</t>
  </si>
  <si>
    <t>11</t>
  </si>
  <si>
    <t>流动负债合计</t>
  </si>
  <si>
    <t>41</t>
  </si>
  <si>
    <t xml:space="preserve">      库存商品</t>
  </si>
  <si>
    <t>12</t>
  </si>
  <si>
    <t>非流动负债：</t>
  </si>
  <si>
    <t xml:space="preserve">      周转材料</t>
  </si>
  <si>
    <t>13</t>
  </si>
  <si>
    <t>长期借款</t>
  </si>
  <si>
    <t>42</t>
  </si>
  <si>
    <t>其他流动资产</t>
  </si>
  <si>
    <t>14</t>
  </si>
  <si>
    <t>长期应付款</t>
  </si>
  <si>
    <t>43</t>
  </si>
  <si>
    <t>流动资产合计</t>
  </si>
  <si>
    <t>15</t>
  </si>
  <si>
    <t>递延收益</t>
  </si>
  <si>
    <t>44</t>
  </si>
  <si>
    <t>非流动资产：</t>
  </si>
  <si>
    <t>其他非流动负债</t>
  </si>
  <si>
    <t>45</t>
  </si>
  <si>
    <t>长期债券投资</t>
  </si>
  <si>
    <t>16</t>
  </si>
  <si>
    <t>非流动负债合计</t>
  </si>
  <si>
    <t>46</t>
  </si>
  <si>
    <t>长期股权投资</t>
  </si>
  <si>
    <t>17</t>
  </si>
  <si>
    <t>负债合计</t>
  </si>
  <si>
    <t>47</t>
  </si>
  <si>
    <t>固定资产原值</t>
  </si>
  <si>
    <t>18</t>
  </si>
  <si>
    <t>减：累计折旧</t>
  </si>
  <si>
    <t>19</t>
  </si>
  <si>
    <t>固定资产账面价值</t>
  </si>
  <si>
    <t>20</t>
  </si>
  <si>
    <t>在建工程</t>
  </si>
  <si>
    <t>21</t>
  </si>
  <si>
    <t>所有者权益 （或股东权益）：</t>
  </si>
  <si>
    <t>工程物资</t>
  </si>
  <si>
    <t>22</t>
  </si>
  <si>
    <t>实收资本（或股本）</t>
  </si>
  <si>
    <t>48</t>
  </si>
  <si>
    <t>固定资产清理</t>
  </si>
  <si>
    <t>23</t>
  </si>
  <si>
    <t>资本公积</t>
  </si>
  <si>
    <t>49</t>
  </si>
  <si>
    <t>生产性生物资产</t>
  </si>
  <si>
    <t>24</t>
  </si>
  <si>
    <t>盈余公积</t>
  </si>
  <si>
    <t>50</t>
  </si>
  <si>
    <t>无形资产</t>
  </si>
  <si>
    <t>25</t>
  </si>
  <si>
    <t>未分配利润</t>
  </si>
  <si>
    <t>51</t>
  </si>
  <si>
    <t>开发支出</t>
  </si>
  <si>
    <t>26</t>
  </si>
  <si>
    <t>长摊待摊费用</t>
  </si>
  <si>
    <t>27</t>
  </si>
  <si>
    <t>所有者权益（或股东权益）合计</t>
  </si>
  <si>
    <t>52</t>
  </si>
  <si>
    <t>其他非流动资产</t>
  </si>
  <si>
    <t>28</t>
  </si>
  <si>
    <t>非流动资产合计</t>
  </si>
  <si>
    <t>29</t>
  </si>
  <si>
    <t>资产总计</t>
  </si>
  <si>
    <t>30</t>
  </si>
  <si>
    <t>负债和所有者（或股东权 益）合计</t>
  </si>
  <si>
    <t>53</t>
  </si>
  <si>
    <t>制表：</t>
  </si>
  <si>
    <t>利润表</t>
  </si>
  <si>
    <t>会企 02表</t>
  </si>
  <si>
    <t>项 目</t>
  </si>
  <si>
    <t>本年累计金额</t>
  </si>
  <si>
    <t>本月金额</t>
  </si>
  <si>
    <t>一、营业收入</t>
  </si>
  <si>
    <t>减：营业成本</t>
  </si>
  <si>
    <t xml:space="preserve">  税金及附加</t>
  </si>
  <si>
    <t xml:space="preserve">    其中：消费税</t>
  </si>
  <si>
    <t xml:space="preserve">         营业税</t>
  </si>
  <si>
    <t xml:space="preserve">         城市维护建设税</t>
  </si>
  <si>
    <t xml:space="preserve">         资源税</t>
  </si>
  <si>
    <t xml:space="preserve">         土地增值税</t>
  </si>
  <si>
    <t xml:space="preserve">         城镇土地使用税、房产税、车船税、印花税</t>
  </si>
  <si>
    <t xml:space="preserve">         教育费附加、矿产资源补偿费、排污费</t>
  </si>
  <si>
    <t>销售费用</t>
  </si>
  <si>
    <t xml:space="preserve">   其中：商品维修费</t>
  </si>
  <si>
    <t xml:space="preserve">    广告费和业务宣传费</t>
  </si>
  <si>
    <t>管理费用</t>
  </si>
  <si>
    <t xml:space="preserve">    其中：开办费</t>
  </si>
  <si>
    <t xml:space="preserve">     业务招待费</t>
  </si>
  <si>
    <t xml:space="preserve">     研究费用</t>
  </si>
  <si>
    <t>财务费用</t>
  </si>
  <si>
    <t xml:space="preserve">     其中：利息费用（收入以“-”号填列）</t>
  </si>
  <si>
    <t>加：投资收益（损失以“-”号填列）</t>
  </si>
  <si>
    <t>二、营业利润（亏损以“-”号填列）</t>
  </si>
  <si>
    <t>加：营业外收入</t>
  </si>
  <si>
    <t xml:space="preserve">     其中：政府补助</t>
  </si>
  <si>
    <t>减：营业外支出</t>
  </si>
  <si>
    <t xml:space="preserve">     其中：坏账损失</t>
  </si>
  <si>
    <t xml:space="preserve">     无法收回的长期债券投资损失</t>
  </si>
  <si>
    <t xml:space="preserve">     无法收回的长期股权投资损失</t>
  </si>
  <si>
    <t xml:space="preserve">     自然灾害等不可抗力因素造成的损失</t>
  </si>
  <si>
    <t xml:space="preserve">     税收滞纳金</t>
  </si>
  <si>
    <t>三、利润总额（亏损总额以“-”号填列）</t>
  </si>
  <si>
    <t>减：所得税费用</t>
  </si>
  <si>
    <t>四、净利润（净亏损以“-”填列）</t>
  </si>
  <si>
    <t>现 金 流 量 表</t>
  </si>
  <si>
    <t>会企03表</t>
  </si>
  <si>
    <t>编制单位：湖南启迪电力建设有限公司</t>
  </si>
  <si>
    <t>单位：元</t>
  </si>
  <si>
    <t>项                     目</t>
  </si>
  <si>
    <t>补  充  资  料</t>
  </si>
  <si>
    <t>金        额</t>
  </si>
  <si>
    <t>一、经营活动产生的现金流量：</t>
  </si>
  <si>
    <t>1、将净利润调节为经营活动现金流量：</t>
  </si>
  <si>
    <t xml:space="preserve">    销售商品、提供劳务收到的现金</t>
  </si>
  <si>
    <t xml:space="preserve">    净利润</t>
  </si>
  <si>
    <t xml:space="preserve">    收到的税费返还</t>
  </si>
  <si>
    <t xml:space="preserve">    加：计提的资产减值准备</t>
  </si>
  <si>
    <t xml:space="preserve">    收到的其他与经营活动有关的现金</t>
  </si>
  <si>
    <t xml:space="preserve">            固定资产折旧</t>
  </si>
  <si>
    <t>现金流入小计</t>
  </si>
  <si>
    <t xml:space="preserve">            无形资产摊销</t>
  </si>
  <si>
    <t xml:space="preserve">    购买商品、接受劳务支付的现金</t>
  </si>
  <si>
    <t xml:space="preserve">            长期待摊费用摊销</t>
  </si>
  <si>
    <t xml:space="preserve">    支付给职工以及为职工支付的现金</t>
  </si>
  <si>
    <t xml:space="preserve">            待摊费用减少（减：增加）</t>
  </si>
  <si>
    <t xml:space="preserve">    支付的各项税费</t>
  </si>
  <si>
    <t xml:space="preserve">            预提费用增加（减：减少）</t>
  </si>
  <si>
    <t xml:space="preserve">    支付的其他与经营活动有关的现金</t>
  </si>
  <si>
    <t xml:space="preserve">            处置固定资产、无形资产和其他长期资产的损失（减：收益）</t>
  </si>
  <si>
    <t>现金流出小计</t>
  </si>
  <si>
    <t xml:space="preserve">            固定资产报废损失</t>
  </si>
  <si>
    <t xml:space="preserve">    经营活动产生的现金流量净额</t>
  </si>
  <si>
    <t xml:space="preserve">            财务费用</t>
  </si>
  <si>
    <t>二、投资活动产生的现金流量：</t>
  </si>
  <si>
    <t xml:space="preserve">            投资损失（减：收益）</t>
  </si>
  <si>
    <t xml:space="preserve">    收回投资所收到的现金</t>
  </si>
  <si>
    <t xml:space="preserve">            递延税款贷项（减：借项）</t>
  </si>
  <si>
    <t xml:space="preserve">    取得投资收益所收到的现金</t>
  </si>
  <si>
    <t xml:space="preserve">            存货的减少（减：增加）</t>
  </si>
  <si>
    <t xml:space="preserve">    处置固定资产、无形资产和其他长期资产所收回的现金净额</t>
  </si>
  <si>
    <t xml:space="preserve">            经营性应收项目的减少（减：增加）</t>
  </si>
  <si>
    <t xml:space="preserve">    收到的其他与投资活动有关的现金</t>
  </si>
  <si>
    <t xml:space="preserve">            经营性应付项目的增加（减：减少）</t>
  </si>
  <si>
    <t xml:space="preserve">            其他</t>
  </si>
  <si>
    <t xml:space="preserve">    购建固定资产、无形资产和其他长期资产所支付的现金</t>
  </si>
  <si>
    <t xml:space="preserve">   经营活动产生的现金流量净额</t>
  </si>
  <si>
    <t xml:space="preserve">    投资所支付的现金</t>
  </si>
  <si>
    <t xml:space="preserve">    支付的其他与投资活动有关的现金</t>
  </si>
  <si>
    <t xml:space="preserve">   投资活动产生的现金流量净额</t>
  </si>
  <si>
    <t>2、不涉及现金收支的投资和筹资活动：</t>
  </si>
  <si>
    <t>三、筹资活动产生的现金流量：</t>
  </si>
  <si>
    <t xml:space="preserve">   债务转为资本</t>
  </si>
  <si>
    <t xml:space="preserve">    吸收投资所收到的现金</t>
  </si>
  <si>
    <t xml:space="preserve">   一年内到期的可转换公司债券</t>
  </si>
  <si>
    <t xml:space="preserve">    借款所收到的现金</t>
  </si>
  <si>
    <t xml:space="preserve">   融资租入固定资产</t>
  </si>
  <si>
    <t xml:space="preserve">    收到的其他与筹资活动有关的现金</t>
  </si>
  <si>
    <t xml:space="preserve">    偿还债务所支付的现金</t>
  </si>
  <si>
    <t xml:space="preserve">    分配股利、利润或偿付利息所支付的现金</t>
  </si>
  <si>
    <t>3、现金及现金等价物净增加情况：</t>
  </si>
  <si>
    <t xml:space="preserve">    支付的其他与筹资活动有关的现金</t>
  </si>
  <si>
    <t xml:space="preserve">   现金的期末余额</t>
  </si>
  <si>
    <t xml:space="preserve">   减：现金的期初余额</t>
  </si>
  <si>
    <t xml:space="preserve">    筹资活动产生的现金流量净额</t>
  </si>
  <si>
    <t xml:space="preserve">   加：现金等价物的期末余额</t>
  </si>
  <si>
    <t>四、汇率变动对现金的影响</t>
  </si>
  <si>
    <t xml:space="preserve">   减：现金等价物的期初余额</t>
  </si>
  <si>
    <t>五、现金及现金等价物净增加额</t>
  </si>
  <si>
    <r>
      <rPr>
        <sz val="9"/>
        <rFont val="宋体"/>
        <charset val="134"/>
      </rPr>
      <t xml:space="preserve">   </t>
    </r>
    <r>
      <rPr>
        <b/>
        <sz val="9"/>
        <rFont val="宋体"/>
        <charset val="134"/>
      </rPr>
      <t>现金及现金等价物净增加额</t>
    </r>
  </si>
</sst>
</file>

<file path=xl/styles.xml><?xml version="1.0" encoding="utf-8"?>
<styleSheet xmlns="http://schemas.openxmlformats.org/spreadsheetml/2006/main">
  <numFmts count="6">
    <numFmt numFmtId="176" formatCode="0.0000"/>
    <numFmt numFmtId="42" formatCode="_ &quot;￥&quot;* #,##0_ ;_ &quot;￥&quot;* \-#,##0_ ;_ &quot;￥&quot;* &quot;-&quot;_ ;_ @_ "/>
    <numFmt numFmtId="41" formatCode="_ * #,##0_ ;_ * \-#,##0_ ;_ * &quot;-&quot;_ ;_ @_ "/>
    <numFmt numFmtId="177" formatCode="#,##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u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9"/>
      <color indexed="0"/>
      <name val="MS Sans Serif"/>
      <charset val="134"/>
    </font>
    <font>
      <sz val="20.25"/>
      <color indexed="0"/>
      <name val="Times New Roman"/>
      <charset val="134"/>
    </font>
    <font>
      <sz val="9"/>
      <color indexed="0"/>
      <name val="Times New Roman"/>
      <charset val="134"/>
    </font>
    <font>
      <sz val="12"/>
      <color indexed="0"/>
      <name val="Times New Roman"/>
      <charset val="134"/>
    </font>
    <font>
      <sz val="9.75"/>
      <color indexed="0"/>
      <name val="Times New Roman"/>
      <charset val="134"/>
    </font>
    <font>
      <b/>
      <sz val="9"/>
      <color indexed="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/>
  </cellStyleXfs>
  <cellXfs count="5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50" applyFont="1" applyFill="1" applyBorder="1" applyAlignment="1">
      <alignment horizontal="center"/>
    </xf>
    <xf numFmtId="0" fontId="2" fillId="0" borderId="0" xfId="50" applyFont="1" applyFill="1" applyBorder="1" applyAlignment="1">
      <alignment horizontal="center"/>
    </xf>
    <xf numFmtId="0" fontId="3" fillId="0" borderId="0" xfId="50" applyFont="1" applyFill="1" applyBorder="1" applyAlignment="1"/>
    <xf numFmtId="0" fontId="3" fillId="0" borderId="0" xfId="50" applyFont="1" applyFill="1"/>
    <xf numFmtId="0" fontId="3" fillId="0" borderId="0" xfId="50" applyFont="1" applyFill="1" applyAlignment="1">
      <alignment horizontal="right"/>
    </xf>
    <xf numFmtId="57" fontId="3" fillId="0" borderId="0" xfId="50" applyNumberFormat="1" applyFont="1" applyFill="1" applyBorder="1" applyAlignment="1">
      <alignment horizontal="left"/>
    </xf>
    <xf numFmtId="0" fontId="3" fillId="0" borderId="0" xfId="50" applyFont="1" applyFill="1" applyBorder="1" applyAlignment="1">
      <alignment horizontal="left"/>
    </xf>
    <xf numFmtId="0" fontId="3" fillId="0" borderId="1" xfId="50" applyFont="1" applyFill="1" applyBorder="1" applyAlignment="1">
      <alignment horizontal="center"/>
    </xf>
    <xf numFmtId="177" fontId="3" fillId="0" borderId="1" xfId="50" applyNumberFormat="1" applyFont="1" applyFill="1" applyBorder="1" applyAlignment="1">
      <alignment horizontal="center"/>
    </xf>
    <xf numFmtId="0" fontId="2" fillId="0" borderId="1" xfId="50" applyFont="1" applyFill="1" applyBorder="1" applyAlignment="1"/>
    <xf numFmtId="0" fontId="3" fillId="0" borderId="1" xfId="50" applyFont="1" applyFill="1" applyBorder="1" applyAlignment="1"/>
    <xf numFmtId="0" fontId="2" fillId="0" borderId="1" xfId="50" applyFont="1" applyFill="1" applyBorder="1"/>
    <xf numFmtId="0" fontId="3" fillId="0" borderId="1" xfId="50" applyFont="1" applyFill="1" applyBorder="1"/>
    <xf numFmtId="43" fontId="3" fillId="0" borderId="1" xfId="50" applyNumberFormat="1" applyFont="1" applyFill="1" applyBorder="1" applyAlignment="1">
      <alignment vertical="center"/>
    </xf>
    <xf numFmtId="176" fontId="0" fillId="0" borderId="0" xfId="0" applyNumberFormat="1" applyFill="1" applyBorder="1" applyAlignment="1">
      <alignment vertical="center"/>
    </xf>
    <xf numFmtId="0" fontId="2" fillId="0" borderId="1" xfId="50" applyFont="1" applyFill="1" applyBorder="1" applyAlignment="1">
      <alignment horizontal="center"/>
    </xf>
    <xf numFmtId="0" fontId="4" fillId="0" borderId="1" xfId="50" applyFont="1" applyFill="1" applyBorder="1"/>
    <xf numFmtId="0" fontId="2" fillId="0" borderId="1" xfId="50" applyFont="1" applyFill="1" applyBorder="1" applyAlignment="1">
      <alignment horizontal="left"/>
    </xf>
    <xf numFmtId="43" fontId="3" fillId="0" borderId="1" xfId="50" applyNumberFormat="1" applyFont="1" applyFill="1" applyBorder="1" applyAlignment="1">
      <alignment horizontal="center" vertical="center"/>
    </xf>
    <xf numFmtId="43" fontId="3" fillId="0" borderId="1" xfId="8" applyNumberFormat="1" applyFont="1" applyFill="1" applyBorder="1" applyAlignment="1">
      <alignment vertical="center"/>
    </xf>
    <xf numFmtId="43" fontId="0" fillId="0" borderId="0" xfId="0" applyNumberForma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 applyProtection="1">
      <alignment vertical="center"/>
      <protection locked="0"/>
    </xf>
    <xf numFmtId="0" fontId="7" fillId="2" borderId="0" xfId="0" applyFont="1" applyFill="1" applyBorder="1" applyAlignment="1" applyProtection="1">
      <alignment horizontal="center" vertical="center"/>
      <protection locked="0"/>
    </xf>
    <xf numFmtId="0" fontId="8" fillId="2" borderId="0" xfId="0" applyFont="1" applyFill="1" applyBorder="1" applyAlignment="1" applyProtection="1">
      <alignment horizontal="center" vertical="center"/>
      <protection locked="0"/>
    </xf>
    <xf numFmtId="31" fontId="8" fillId="2" borderId="0" xfId="0" applyNumberFormat="1" applyFont="1" applyFill="1" applyBorder="1" applyAlignment="1" applyProtection="1">
      <alignment vertical="center"/>
      <protection locked="0"/>
    </xf>
    <xf numFmtId="0" fontId="8" fillId="2" borderId="0" xfId="0" applyFont="1" applyFill="1" applyBorder="1" applyAlignment="1" applyProtection="1">
      <alignment vertical="center"/>
      <protection locked="0"/>
    </xf>
    <xf numFmtId="0" fontId="8" fillId="2" borderId="0" xfId="0" applyFont="1" applyFill="1" applyBorder="1" applyAlignment="1" applyProtection="1">
      <alignment horizontal="right" vertical="center"/>
      <protection locked="0"/>
    </xf>
    <xf numFmtId="0" fontId="8" fillId="2" borderId="2" xfId="0" applyFont="1" applyFill="1" applyBorder="1" applyAlignment="1" applyProtection="1">
      <alignment vertical="center"/>
      <protection locked="0"/>
    </xf>
    <xf numFmtId="0" fontId="8" fillId="2" borderId="2" xfId="0" applyFont="1" applyFill="1" applyBorder="1" applyAlignment="1" applyProtection="1">
      <alignment horizontal="right" vertical="center"/>
      <protection locked="0"/>
    </xf>
    <xf numFmtId="0" fontId="9" fillId="2" borderId="3" xfId="0" applyFont="1" applyFill="1" applyBorder="1" applyAlignment="1" applyProtection="1">
      <alignment horizontal="center" vertical="center"/>
      <protection locked="0"/>
    </xf>
    <xf numFmtId="0" fontId="9" fillId="2" borderId="4" xfId="0" applyFont="1" applyFill="1" applyBorder="1" applyAlignment="1" applyProtection="1">
      <alignment horizontal="center" vertical="center"/>
      <protection locked="0"/>
    </xf>
    <xf numFmtId="0" fontId="10" fillId="2" borderId="3" xfId="0" applyFont="1" applyFill="1" applyBorder="1" applyAlignment="1" applyProtection="1">
      <alignment vertical="center"/>
      <protection locked="0"/>
    </xf>
    <xf numFmtId="0" fontId="10" fillId="2" borderId="4" xfId="0" applyFont="1" applyFill="1" applyBorder="1" applyAlignment="1" applyProtection="1">
      <alignment horizontal="center" vertical="center"/>
      <protection locked="0"/>
    </xf>
    <xf numFmtId="4" fontId="10" fillId="2" borderId="4" xfId="0" applyNumberFormat="1" applyFont="1" applyFill="1" applyBorder="1" applyAlignment="1" applyProtection="1">
      <alignment horizontal="right" vertical="center"/>
      <protection locked="0"/>
    </xf>
    <xf numFmtId="0" fontId="8" fillId="2" borderId="0" xfId="0" applyFont="1" applyFill="1" applyBorder="1" applyAlignment="1" applyProtection="1">
      <alignment horizontal="left" vertical="center"/>
      <protection locked="0"/>
    </xf>
    <xf numFmtId="0" fontId="8" fillId="2" borderId="2" xfId="0" applyFont="1" applyFill="1" applyBorder="1" applyAlignment="1" applyProtection="1">
      <alignment horizontal="left" vertical="center"/>
      <protection locked="0"/>
    </xf>
    <xf numFmtId="31" fontId="8" fillId="2" borderId="2" xfId="0" applyNumberFormat="1" applyFont="1" applyFill="1" applyBorder="1" applyAlignment="1" applyProtection="1">
      <alignment horizontal="center" vertical="center"/>
      <protection locked="0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left" vertical="center"/>
      <protection locked="0"/>
    </xf>
    <xf numFmtId="4" fontId="8" fillId="2" borderId="4" xfId="0" applyNumberFormat="1" applyFont="1" applyFill="1" applyBorder="1" applyAlignment="1" applyProtection="1">
      <alignment horizontal="right" vertical="center"/>
      <protection locked="0"/>
    </xf>
    <xf numFmtId="0" fontId="8" fillId="2" borderId="4" xfId="0" applyFont="1" applyFill="1" applyBorder="1" applyAlignment="1" applyProtection="1">
      <alignment horizontal="left" vertical="center"/>
      <protection locked="0"/>
    </xf>
    <xf numFmtId="0" fontId="11" fillId="2" borderId="3" xfId="0" applyFont="1" applyFill="1" applyBorder="1" applyAlignment="1" applyProtection="1">
      <alignment horizontal="left" vertical="center"/>
      <protection locked="0"/>
    </xf>
    <xf numFmtId="0" fontId="11" fillId="2" borderId="4" xfId="0" applyFont="1" applyFill="1" applyBorder="1" applyAlignment="1" applyProtection="1">
      <alignment horizontal="center" vertical="center"/>
      <protection locked="0"/>
    </xf>
    <xf numFmtId="4" fontId="11" fillId="2" borderId="4" xfId="0" applyNumberFormat="1" applyFont="1" applyFill="1" applyBorder="1" applyAlignment="1" applyProtection="1">
      <alignment horizontal="right" vertical="center"/>
      <protection locked="0"/>
    </xf>
    <xf numFmtId="0" fontId="11" fillId="2" borderId="4" xfId="0" applyFont="1" applyFill="1" applyBorder="1" applyAlignment="1" applyProtection="1">
      <alignment horizontal="left" vertical="center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_母公司报表-2010年度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topLeftCell="A4" workbookViewId="0">
      <selection activeCell="M20" sqref="M20"/>
    </sheetView>
  </sheetViews>
  <sheetFormatPr defaultColWidth="9" defaultRowHeight="14.25" outlineLevelCol="7"/>
  <cols>
    <col min="1" max="1" width="19.25" style="24" customWidth="1"/>
    <col min="2" max="2" width="3.625" style="24"/>
    <col min="3" max="4" width="15.5" style="24" customWidth="1"/>
    <col min="5" max="5" width="27.875" style="24" customWidth="1"/>
    <col min="6" max="6" width="4" style="24"/>
    <col min="7" max="8" width="15.5" style="24" customWidth="1"/>
    <col min="9" max="11" width="9" style="23"/>
    <col min="12" max="12" width="16.5" style="23" customWidth="1"/>
    <col min="13" max="13" width="19.375" style="23" customWidth="1"/>
    <col min="14" max="16384" width="9" style="23"/>
  </cols>
  <sheetData>
    <row r="1" s="23" customFormat="1" ht="27.75" customHeight="1" spans="1:8">
      <c r="A1" s="25" t="s">
        <v>0</v>
      </c>
      <c r="B1" s="26"/>
      <c r="C1" s="26"/>
      <c r="D1" s="26"/>
      <c r="E1" s="26"/>
      <c r="F1" s="26"/>
      <c r="G1" s="26"/>
      <c r="H1" s="26"/>
    </row>
    <row r="2" s="23" customFormat="1" ht="16.5" customHeight="1" spans="1:8">
      <c r="A2" s="37"/>
      <c r="B2" s="26"/>
      <c r="C2" s="37"/>
      <c r="D2" s="37"/>
      <c r="E2" s="37"/>
      <c r="F2" s="26"/>
      <c r="G2" s="37"/>
      <c r="H2" s="29" t="s">
        <v>1</v>
      </c>
    </row>
    <row r="3" s="23" customFormat="1" ht="20.25" customHeight="1" spans="1:8">
      <c r="A3" s="38" t="s">
        <v>2</v>
      </c>
      <c r="B3" s="38"/>
      <c r="C3" s="38"/>
      <c r="D3" s="39">
        <v>44561</v>
      </c>
      <c r="E3" s="40"/>
      <c r="F3" s="40"/>
      <c r="G3" s="38"/>
      <c r="H3" s="31" t="s">
        <v>3</v>
      </c>
    </row>
    <row r="4" s="23" customFormat="1" ht="23.25" customHeight="1" spans="1:8">
      <c r="A4" s="41" t="s">
        <v>4</v>
      </c>
      <c r="B4" s="42" t="s">
        <v>5</v>
      </c>
      <c r="C4" s="42" t="s">
        <v>6</v>
      </c>
      <c r="D4" s="42" t="s">
        <v>7</v>
      </c>
      <c r="E4" s="42" t="s">
        <v>8</v>
      </c>
      <c r="F4" s="42" t="s">
        <v>5</v>
      </c>
      <c r="G4" s="42" t="s">
        <v>6</v>
      </c>
      <c r="H4" s="42" t="s">
        <v>7</v>
      </c>
    </row>
    <row r="5" s="23" customFormat="1" ht="18.75" customHeight="1" spans="1:8">
      <c r="A5" s="43" t="s">
        <v>9</v>
      </c>
      <c r="B5" s="42"/>
      <c r="C5" s="44"/>
      <c r="D5" s="44"/>
      <c r="E5" s="45" t="s">
        <v>10</v>
      </c>
      <c r="F5" s="42"/>
      <c r="G5" s="44"/>
      <c r="H5" s="44"/>
    </row>
    <row r="6" s="23" customFormat="1" ht="18.75" customHeight="1" spans="1:8">
      <c r="A6" s="43" t="s">
        <v>11</v>
      </c>
      <c r="B6" s="42" t="s">
        <v>12</v>
      </c>
      <c r="C6" s="44">
        <v>4218977.07</v>
      </c>
      <c r="D6" s="44">
        <v>2035002.59</v>
      </c>
      <c r="E6" s="45" t="s">
        <v>13</v>
      </c>
      <c r="F6" s="42" t="s">
        <v>14</v>
      </c>
      <c r="G6" s="44">
        <v>4990000</v>
      </c>
      <c r="H6" s="44">
        <v>4210000</v>
      </c>
    </row>
    <row r="7" s="23" customFormat="1" ht="18.75" customHeight="1" spans="1:8">
      <c r="A7" s="43" t="s">
        <v>15</v>
      </c>
      <c r="B7" s="42" t="s">
        <v>16</v>
      </c>
      <c r="C7" s="44">
        <v>0</v>
      </c>
      <c r="D7" s="44">
        <v>0</v>
      </c>
      <c r="E7" s="45" t="s">
        <v>17</v>
      </c>
      <c r="F7" s="42" t="s">
        <v>18</v>
      </c>
      <c r="G7" s="44">
        <v>0</v>
      </c>
      <c r="H7" s="44">
        <v>0</v>
      </c>
    </row>
    <row r="8" s="23" customFormat="1" ht="18.75" customHeight="1" spans="1:8">
      <c r="A8" s="43" t="s">
        <v>19</v>
      </c>
      <c r="B8" s="42" t="s">
        <v>20</v>
      </c>
      <c r="C8" s="44">
        <v>1500000</v>
      </c>
      <c r="D8" s="44">
        <v>1575000</v>
      </c>
      <c r="E8" s="45" t="s">
        <v>21</v>
      </c>
      <c r="F8" s="42" t="s">
        <v>22</v>
      </c>
      <c r="G8" s="44">
        <v>9233235.46</v>
      </c>
      <c r="H8" s="44">
        <v>4603657.97</v>
      </c>
    </row>
    <row r="9" s="23" customFormat="1" ht="18.75" customHeight="1" spans="1:8">
      <c r="A9" s="43" t="s">
        <v>23</v>
      </c>
      <c r="B9" s="42" t="s">
        <v>24</v>
      </c>
      <c r="C9" s="44">
        <v>19522981.46</v>
      </c>
      <c r="D9" s="44">
        <v>12564959.12</v>
      </c>
      <c r="E9" s="45" t="s">
        <v>25</v>
      </c>
      <c r="F9" s="42" t="s">
        <v>26</v>
      </c>
      <c r="G9" s="44">
        <v>0</v>
      </c>
      <c r="H9" s="44">
        <v>0</v>
      </c>
    </row>
    <row r="10" s="23" customFormat="1" ht="18.75" customHeight="1" spans="1:8">
      <c r="A10" s="43" t="s">
        <v>27</v>
      </c>
      <c r="B10" s="42" t="s">
        <v>28</v>
      </c>
      <c r="C10" s="44">
        <v>0</v>
      </c>
      <c r="D10" s="44">
        <v>0</v>
      </c>
      <c r="E10" s="45" t="s">
        <v>29</v>
      </c>
      <c r="F10" s="42" t="s">
        <v>30</v>
      </c>
      <c r="G10" s="44">
        <v>617327</v>
      </c>
      <c r="H10" s="44">
        <v>744677</v>
      </c>
    </row>
    <row r="11" s="23" customFormat="1" ht="18.75" customHeight="1" spans="1:8">
      <c r="A11" s="43" t="s">
        <v>31</v>
      </c>
      <c r="B11" s="42" t="s">
        <v>32</v>
      </c>
      <c r="C11" s="44">
        <v>0</v>
      </c>
      <c r="D11" s="44">
        <v>0</v>
      </c>
      <c r="E11" s="45" t="s">
        <v>33</v>
      </c>
      <c r="F11" s="42" t="s">
        <v>34</v>
      </c>
      <c r="G11" s="44">
        <v>1463773.79</v>
      </c>
      <c r="H11" s="44">
        <v>479903.44</v>
      </c>
    </row>
    <row r="12" s="23" customFormat="1" ht="18.75" customHeight="1" spans="1:8">
      <c r="A12" s="43" t="s">
        <v>35</v>
      </c>
      <c r="B12" s="42" t="s">
        <v>36</v>
      </c>
      <c r="C12" s="44">
        <v>0</v>
      </c>
      <c r="D12" s="44">
        <v>0</v>
      </c>
      <c r="E12" s="45" t="s">
        <v>37</v>
      </c>
      <c r="F12" s="42" t="s">
        <v>38</v>
      </c>
      <c r="G12" s="44">
        <v>0</v>
      </c>
      <c r="H12" s="44">
        <v>0</v>
      </c>
    </row>
    <row r="13" s="23" customFormat="1" ht="18.75" customHeight="1" spans="1:8">
      <c r="A13" s="43" t="s">
        <v>39</v>
      </c>
      <c r="B13" s="42" t="s">
        <v>40</v>
      </c>
      <c r="C13" s="44">
        <v>30141458.11</v>
      </c>
      <c r="D13" s="44">
        <v>17796253.88</v>
      </c>
      <c r="E13" s="45" t="s">
        <v>41</v>
      </c>
      <c r="F13" s="42" t="s">
        <v>42</v>
      </c>
      <c r="G13" s="44">
        <v>0</v>
      </c>
      <c r="H13" s="44">
        <v>0</v>
      </c>
    </row>
    <row r="14" s="23" customFormat="1" ht="18.75" customHeight="1" spans="1:8">
      <c r="A14" s="43" t="s">
        <v>43</v>
      </c>
      <c r="B14" s="42" t="s">
        <v>44</v>
      </c>
      <c r="C14" s="44">
        <v>8354228.13</v>
      </c>
      <c r="D14" s="44">
        <v>3881147.35</v>
      </c>
      <c r="E14" s="45" t="s">
        <v>45</v>
      </c>
      <c r="F14" s="42" t="s">
        <v>46</v>
      </c>
      <c r="G14" s="44">
        <v>17321296.02</v>
      </c>
      <c r="H14" s="44">
        <v>3093775.95</v>
      </c>
    </row>
    <row r="15" s="23" customFormat="1" ht="18.75" customHeight="1" spans="1:8">
      <c r="A15" s="43" t="s">
        <v>47</v>
      </c>
      <c r="B15" s="42" t="s">
        <v>48</v>
      </c>
      <c r="C15" s="44">
        <v>0</v>
      </c>
      <c r="D15" s="44">
        <v>0</v>
      </c>
      <c r="E15" s="45" t="s">
        <v>49</v>
      </c>
      <c r="F15" s="42" t="s">
        <v>50</v>
      </c>
      <c r="G15" s="44">
        <v>0</v>
      </c>
      <c r="H15" s="44">
        <v>0</v>
      </c>
    </row>
    <row r="16" s="23" customFormat="1" ht="18.75" customHeight="1" spans="1:8">
      <c r="A16" s="43" t="s">
        <v>51</v>
      </c>
      <c r="B16" s="42" t="s">
        <v>52</v>
      </c>
      <c r="C16" s="44"/>
      <c r="D16" s="44"/>
      <c r="E16" s="45" t="s">
        <v>53</v>
      </c>
      <c r="F16" s="42" t="s">
        <v>54</v>
      </c>
      <c r="G16" s="44">
        <v>33625632.27</v>
      </c>
      <c r="H16" s="44">
        <v>13132014.36</v>
      </c>
    </row>
    <row r="17" s="23" customFormat="1" ht="18.75" customHeight="1" spans="1:8">
      <c r="A17" s="43" t="s">
        <v>55</v>
      </c>
      <c r="B17" s="42" t="s">
        <v>56</v>
      </c>
      <c r="C17" s="44">
        <v>1936056.43</v>
      </c>
      <c r="D17" s="44">
        <v>0</v>
      </c>
      <c r="E17" s="45" t="s">
        <v>57</v>
      </c>
      <c r="F17" s="42"/>
      <c r="G17" s="44"/>
      <c r="H17" s="44"/>
    </row>
    <row r="18" s="23" customFormat="1" ht="18.75" customHeight="1" spans="1:8">
      <c r="A18" s="43" t="s">
        <v>58</v>
      </c>
      <c r="B18" s="42" t="s">
        <v>59</v>
      </c>
      <c r="C18" s="44">
        <v>0</v>
      </c>
      <c r="D18" s="44">
        <v>0</v>
      </c>
      <c r="E18" s="45" t="s">
        <v>60</v>
      </c>
      <c r="F18" s="42" t="s">
        <v>61</v>
      </c>
      <c r="G18" s="44">
        <v>0</v>
      </c>
      <c r="H18" s="44">
        <v>0</v>
      </c>
    </row>
    <row r="19" s="23" customFormat="1" ht="18.75" customHeight="1" spans="1:8">
      <c r="A19" s="43" t="s">
        <v>62</v>
      </c>
      <c r="B19" s="42" t="s">
        <v>63</v>
      </c>
      <c r="C19" s="44">
        <v>0</v>
      </c>
      <c r="D19" s="44">
        <v>0</v>
      </c>
      <c r="E19" s="45" t="s">
        <v>64</v>
      </c>
      <c r="F19" s="42" t="s">
        <v>65</v>
      </c>
      <c r="G19" s="44">
        <v>0</v>
      </c>
      <c r="H19" s="44">
        <v>0</v>
      </c>
    </row>
    <row r="20" s="23" customFormat="1" ht="18.75" customHeight="1" spans="1:8">
      <c r="A20" s="46" t="s">
        <v>66</v>
      </c>
      <c r="B20" s="47" t="s">
        <v>67</v>
      </c>
      <c r="C20" s="48">
        <v>63737644.77</v>
      </c>
      <c r="D20" s="48">
        <v>37852362.94</v>
      </c>
      <c r="E20" s="45" t="s">
        <v>68</v>
      </c>
      <c r="F20" s="42" t="s">
        <v>69</v>
      </c>
      <c r="G20" s="44">
        <v>0</v>
      </c>
      <c r="H20" s="44">
        <v>0</v>
      </c>
    </row>
    <row r="21" s="23" customFormat="1" ht="18.75" customHeight="1" spans="1:8">
      <c r="A21" s="43" t="s">
        <v>70</v>
      </c>
      <c r="B21" s="42"/>
      <c r="C21" s="44"/>
      <c r="D21" s="44"/>
      <c r="E21" s="45" t="s">
        <v>71</v>
      </c>
      <c r="F21" s="42" t="s">
        <v>72</v>
      </c>
      <c r="G21" s="44"/>
      <c r="H21" s="44"/>
    </row>
    <row r="22" s="23" customFormat="1" ht="18.75" customHeight="1" spans="1:8">
      <c r="A22" s="43" t="s">
        <v>73</v>
      </c>
      <c r="B22" s="42" t="s">
        <v>74</v>
      </c>
      <c r="C22" s="44">
        <v>0</v>
      </c>
      <c r="D22" s="44">
        <v>0</v>
      </c>
      <c r="E22" s="49" t="s">
        <v>75</v>
      </c>
      <c r="F22" s="47" t="s">
        <v>76</v>
      </c>
      <c r="G22" s="48">
        <v>0</v>
      </c>
      <c r="H22" s="48">
        <v>0</v>
      </c>
    </row>
    <row r="23" s="23" customFormat="1" ht="18.75" customHeight="1" spans="1:8">
      <c r="A23" s="43" t="s">
        <v>77</v>
      </c>
      <c r="B23" s="42" t="s">
        <v>78</v>
      </c>
      <c r="C23" s="44">
        <v>200000</v>
      </c>
      <c r="D23" s="44">
        <v>200000</v>
      </c>
      <c r="E23" s="45" t="s">
        <v>79</v>
      </c>
      <c r="F23" s="42" t="s">
        <v>80</v>
      </c>
      <c r="G23" s="44">
        <v>33625632.27</v>
      </c>
      <c r="H23" s="44">
        <v>13132014.36</v>
      </c>
    </row>
    <row r="24" s="23" customFormat="1" ht="18.75" customHeight="1" spans="1:8">
      <c r="A24" s="43" t="s">
        <v>81</v>
      </c>
      <c r="B24" s="42" t="s">
        <v>82</v>
      </c>
      <c r="C24" s="44">
        <v>1273730.3</v>
      </c>
      <c r="D24" s="44">
        <v>226395.35</v>
      </c>
      <c r="E24" s="45"/>
      <c r="F24" s="42"/>
      <c r="G24" s="44"/>
      <c r="H24" s="44"/>
    </row>
    <row r="25" s="23" customFormat="1" ht="18.75" customHeight="1" spans="1:8">
      <c r="A25" s="43" t="s">
        <v>83</v>
      </c>
      <c r="B25" s="42" t="s">
        <v>84</v>
      </c>
      <c r="C25" s="44">
        <v>278671.36</v>
      </c>
      <c r="D25" s="44">
        <v>91890.52</v>
      </c>
      <c r="E25" s="45"/>
      <c r="F25" s="42"/>
      <c r="G25" s="44"/>
      <c r="H25" s="44"/>
    </row>
    <row r="26" s="23" customFormat="1" ht="18.75" customHeight="1" spans="1:8">
      <c r="A26" s="43" t="s">
        <v>85</v>
      </c>
      <c r="B26" s="42" t="s">
        <v>86</v>
      </c>
      <c r="C26" s="44">
        <v>995058.94</v>
      </c>
      <c r="D26" s="44">
        <v>134504.83</v>
      </c>
      <c r="E26" s="45"/>
      <c r="F26" s="42"/>
      <c r="G26" s="44"/>
      <c r="H26" s="44"/>
    </row>
    <row r="27" s="23" customFormat="1" ht="24" customHeight="1" spans="1:8">
      <c r="A27" s="43" t="s">
        <v>87</v>
      </c>
      <c r="B27" s="42" t="s">
        <v>88</v>
      </c>
      <c r="C27" s="44">
        <v>0</v>
      </c>
      <c r="D27" s="44">
        <v>0</v>
      </c>
      <c r="E27" s="45" t="s">
        <v>89</v>
      </c>
      <c r="F27" s="42"/>
      <c r="G27" s="44"/>
      <c r="H27" s="44"/>
    </row>
    <row r="28" s="23" customFormat="1" ht="18.75" customHeight="1" spans="1:8">
      <c r="A28" s="43" t="s">
        <v>90</v>
      </c>
      <c r="B28" s="42" t="s">
        <v>91</v>
      </c>
      <c r="C28" s="44">
        <v>0</v>
      </c>
      <c r="D28" s="44">
        <v>0</v>
      </c>
      <c r="E28" s="45" t="s">
        <v>92</v>
      </c>
      <c r="F28" s="42" t="s">
        <v>93</v>
      </c>
      <c r="G28" s="44">
        <v>29592000</v>
      </c>
      <c r="H28" s="44">
        <v>26310000</v>
      </c>
    </row>
    <row r="29" s="23" customFormat="1" ht="18.75" customHeight="1" spans="1:8">
      <c r="A29" s="43" t="s">
        <v>94</v>
      </c>
      <c r="B29" s="42" t="s">
        <v>95</v>
      </c>
      <c r="C29" s="44">
        <v>0</v>
      </c>
      <c r="D29" s="44">
        <v>0</v>
      </c>
      <c r="E29" s="45" t="s">
        <v>96</v>
      </c>
      <c r="F29" s="42" t="s">
        <v>97</v>
      </c>
      <c r="G29" s="44">
        <v>0</v>
      </c>
      <c r="H29" s="44">
        <v>0</v>
      </c>
    </row>
    <row r="30" s="23" customFormat="1" ht="18.75" customHeight="1" spans="1:8">
      <c r="A30" s="43" t="s">
        <v>98</v>
      </c>
      <c r="B30" s="42" t="s">
        <v>99</v>
      </c>
      <c r="C30" s="44">
        <v>0</v>
      </c>
      <c r="D30" s="44">
        <v>0</v>
      </c>
      <c r="E30" s="45" t="s">
        <v>100</v>
      </c>
      <c r="F30" s="42" t="s">
        <v>101</v>
      </c>
      <c r="G30" s="44">
        <v>0</v>
      </c>
      <c r="H30" s="44">
        <v>0</v>
      </c>
    </row>
    <row r="31" s="23" customFormat="1" ht="18.75" customHeight="1" spans="1:8">
      <c r="A31" s="43" t="s">
        <v>102</v>
      </c>
      <c r="B31" s="42" t="s">
        <v>103</v>
      </c>
      <c r="C31" s="44">
        <v>0</v>
      </c>
      <c r="D31" s="44">
        <v>0</v>
      </c>
      <c r="E31" s="45" t="s">
        <v>104</v>
      </c>
      <c r="F31" s="42" t="s">
        <v>105</v>
      </c>
      <c r="G31" s="44">
        <v>2135010.09</v>
      </c>
      <c r="H31" s="44">
        <v>-1255146.59</v>
      </c>
    </row>
    <row r="32" s="23" customFormat="1" ht="18.75" customHeight="1" spans="1:8">
      <c r="A32" s="43" t="s">
        <v>106</v>
      </c>
      <c r="B32" s="42" t="s">
        <v>107</v>
      </c>
      <c r="C32" s="44">
        <v>419938.65</v>
      </c>
      <c r="D32" s="44">
        <v>0</v>
      </c>
      <c r="E32" s="45"/>
      <c r="F32" s="42"/>
      <c r="G32" s="44"/>
      <c r="H32" s="44"/>
    </row>
    <row r="33" s="23" customFormat="1" ht="24.75" customHeight="1" spans="1:8">
      <c r="A33" s="43" t="s">
        <v>108</v>
      </c>
      <c r="B33" s="42" t="s">
        <v>109</v>
      </c>
      <c r="C33" s="44">
        <v>0</v>
      </c>
      <c r="D33" s="44">
        <v>0</v>
      </c>
      <c r="E33" s="45" t="s">
        <v>110</v>
      </c>
      <c r="F33" s="42" t="s">
        <v>111</v>
      </c>
      <c r="G33" s="44">
        <v>31727010.09</v>
      </c>
      <c r="H33" s="44">
        <v>25054853.41</v>
      </c>
    </row>
    <row r="34" s="23" customFormat="1" ht="18.75" customHeight="1" spans="1:8">
      <c r="A34" s="43" t="s">
        <v>112</v>
      </c>
      <c r="B34" s="42" t="s">
        <v>113</v>
      </c>
      <c r="C34" s="44">
        <v>0</v>
      </c>
      <c r="D34" s="44">
        <v>0</v>
      </c>
      <c r="E34" s="45"/>
      <c r="F34" s="42"/>
      <c r="G34" s="44"/>
      <c r="H34" s="44"/>
    </row>
    <row r="35" s="23" customFormat="1" ht="24" customHeight="1" spans="1:8">
      <c r="A35" s="43" t="s">
        <v>114</v>
      </c>
      <c r="B35" s="42" t="s">
        <v>115</v>
      </c>
      <c r="C35" s="44">
        <v>1614997.59</v>
      </c>
      <c r="D35" s="44">
        <v>334504.83</v>
      </c>
      <c r="E35" s="45"/>
      <c r="F35" s="42"/>
      <c r="G35" s="44"/>
      <c r="H35" s="44"/>
    </row>
    <row r="36" s="23" customFormat="1" ht="24.75" customHeight="1" spans="1:8">
      <c r="A36" s="46" t="s">
        <v>116</v>
      </c>
      <c r="B36" s="47" t="s">
        <v>117</v>
      </c>
      <c r="C36" s="48">
        <v>65352642.36</v>
      </c>
      <c r="D36" s="48">
        <v>38186867.77</v>
      </c>
      <c r="E36" s="49" t="s">
        <v>118</v>
      </c>
      <c r="F36" s="47" t="s">
        <v>119</v>
      </c>
      <c r="G36" s="48">
        <v>65352642.36</v>
      </c>
      <c r="H36" s="48">
        <v>38186867.77</v>
      </c>
    </row>
    <row r="37" s="23" customFormat="1" ht="25.5" customHeight="1" spans="1:8">
      <c r="A37" s="37" t="s">
        <v>120</v>
      </c>
      <c r="B37" s="26"/>
      <c r="C37" s="37"/>
      <c r="D37" s="37"/>
      <c r="E37" s="37"/>
      <c r="F37" s="26"/>
      <c r="G37" s="37"/>
      <c r="H37" s="37"/>
    </row>
  </sheetData>
  <mergeCells count="4">
    <mergeCell ref="A1:H1"/>
    <mergeCell ref="A3:C3"/>
    <mergeCell ref="D3:E3"/>
    <mergeCell ref="G37:H37"/>
  </mergeCells>
  <pageMargins left="0.196527777777778" right="0.118055555555556" top="0.354166666666667" bottom="0.786805555555556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workbookViewId="0">
      <selection activeCell="H17" sqref="H17"/>
    </sheetView>
  </sheetViews>
  <sheetFormatPr defaultColWidth="9" defaultRowHeight="14.25" outlineLevelCol="3"/>
  <cols>
    <col min="1" max="1" width="35.875" style="24"/>
    <col min="2" max="2" width="3.875" style="24"/>
    <col min="3" max="3" width="21.625" style="24"/>
    <col min="4" max="4" width="21.75" style="24"/>
    <col min="5" max="6" width="9" style="23"/>
    <col min="7" max="7" width="15.75" style="23" customWidth="1"/>
    <col min="8" max="8" width="15.625" style="23" customWidth="1"/>
    <col min="9" max="16384" width="9" style="23"/>
  </cols>
  <sheetData>
    <row r="1" s="23" customFormat="1" ht="27.75" customHeight="1" spans="1:4">
      <c r="A1" s="25" t="s">
        <v>121</v>
      </c>
      <c r="B1" s="26"/>
      <c r="C1" s="26"/>
      <c r="D1" s="26"/>
    </row>
    <row r="2" s="23" customFormat="1" ht="19.5" customHeight="1" spans="1:4">
      <c r="A2" s="27">
        <v>44561</v>
      </c>
      <c r="B2" s="28"/>
      <c r="C2" s="28"/>
      <c r="D2" s="29" t="s">
        <v>122</v>
      </c>
    </row>
    <row r="3" s="23" customFormat="1" ht="19.5" customHeight="1" spans="1:4">
      <c r="A3" s="30" t="s">
        <v>2</v>
      </c>
      <c r="B3" s="30"/>
      <c r="C3" s="30"/>
      <c r="D3" s="31" t="s">
        <v>3</v>
      </c>
    </row>
    <row r="4" s="23" customFormat="1" ht="22.5" customHeight="1" spans="1:4">
      <c r="A4" s="32" t="s">
        <v>123</v>
      </c>
      <c r="B4" s="33" t="s">
        <v>5</v>
      </c>
      <c r="C4" s="33" t="s">
        <v>124</v>
      </c>
      <c r="D4" s="33" t="s">
        <v>125</v>
      </c>
    </row>
    <row r="5" s="23" customFormat="1" ht="19.5" customHeight="1" spans="1:4">
      <c r="A5" s="34" t="s">
        <v>126</v>
      </c>
      <c r="B5" s="35" t="s">
        <v>12</v>
      </c>
      <c r="C5" s="36">
        <v>96039730.09</v>
      </c>
      <c r="D5" s="36">
        <v>20871777.94</v>
      </c>
    </row>
    <row r="6" s="23" customFormat="1" ht="18" customHeight="1" spans="1:4">
      <c r="A6" s="34" t="s">
        <v>127</v>
      </c>
      <c r="B6" s="35" t="s">
        <v>16</v>
      </c>
      <c r="C6" s="36">
        <v>85946346.21</v>
      </c>
      <c r="D6" s="36">
        <v>16762179.22</v>
      </c>
    </row>
    <row r="7" s="23" customFormat="1" ht="18" customHeight="1" spans="1:4">
      <c r="A7" s="34" t="s">
        <v>128</v>
      </c>
      <c r="B7" s="35" t="s">
        <v>20</v>
      </c>
      <c r="C7" s="36">
        <v>610198.12</v>
      </c>
      <c r="D7" s="36">
        <v>194035.55</v>
      </c>
    </row>
    <row r="8" s="23" customFormat="1" ht="18" customHeight="1" spans="1:4">
      <c r="A8" s="34" t="s">
        <v>129</v>
      </c>
      <c r="B8" s="35" t="s">
        <v>24</v>
      </c>
      <c r="C8" s="36">
        <v>0</v>
      </c>
      <c r="D8" s="36">
        <v>0</v>
      </c>
    </row>
    <row r="9" s="23" customFormat="1" ht="18" customHeight="1" spans="1:4">
      <c r="A9" s="34" t="s">
        <v>130</v>
      </c>
      <c r="B9" s="35" t="s">
        <v>28</v>
      </c>
      <c r="C9" s="36">
        <v>0</v>
      </c>
      <c r="D9" s="36">
        <v>0</v>
      </c>
    </row>
    <row r="10" s="23" customFormat="1" ht="18" customHeight="1" spans="1:4">
      <c r="A10" s="34" t="s">
        <v>131</v>
      </c>
      <c r="B10" s="35" t="s">
        <v>32</v>
      </c>
      <c r="C10" s="36">
        <v>330060.72</v>
      </c>
      <c r="D10" s="36">
        <v>103527.92</v>
      </c>
    </row>
    <row r="11" s="23" customFormat="1" ht="18" customHeight="1" spans="1:4">
      <c r="A11" s="34" t="s">
        <v>132</v>
      </c>
      <c r="B11" s="35" t="s">
        <v>36</v>
      </c>
      <c r="C11" s="36">
        <v>0</v>
      </c>
      <c r="D11" s="36">
        <v>0</v>
      </c>
    </row>
    <row r="12" s="23" customFormat="1" ht="18" customHeight="1" spans="1:4">
      <c r="A12" s="34" t="s">
        <v>133</v>
      </c>
      <c r="B12" s="35" t="s">
        <v>40</v>
      </c>
      <c r="C12" s="36">
        <v>0</v>
      </c>
      <c r="D12" s="36">
        <v>0</v>
      </c>
    </row>
    <row r="13" s="23" customFormat="1" ht="18" customHeight="1" spans="1:4">
      <c r="A13" s="34" t="s">
        <v>134</v>
      </c>
      <c r="B13" s="35" t="s">
        <v>44</v>
      </c>
      <c r="C13" s="36">
        <v>44328.33</v>
      </c>
      <c r="D13" s="36">
        <v>16530.83</v>
      </c>
    </row>
    <row r="14" s="23" customFormat="1" ht="18" customHeight="1" spans="1:4">
      <c r="A14" s="34" t="s">
        <v>135</v>
      </c>
      <c r="B14" s="35" t="s">
        <v>48</v>
      </c>
      <c r="C14" s="36">
        <v>141485.46</v>
      </c>
      <c r="D14" s="36">
        <v>44386.09</v>
      </c>
    </row>
    <row r="15" s="23" customFormat="1" ht="18" customHeight="1" spans="1:4">
      <c r="A15" s="34" t="s">
        <v>136</v>
      </c>
      <c r="B15" s="35" t="s">
        <v>52</v>
      </c>
      <c r="C15" s="36">
        <v>118818.82</v>
      </c>
      <c r="D15" s="36">
        <v>1750</v>
      </c>
    </row>
    <row r="16" s="23" customFormat="1" ht="18" customHeight="1" spans="1:4">
      <c r="A16" s="34" t="s">
        <v>137</v>
      </c>
      <c r="B16" s="35" t="s">
        <v>56</v>
      </c>
      <c r="C16" s="36">
        <v>492</v>
      </c>
      <c r="D16" s="36">
        <v>0</v>
      </c>
    </row>
    <row r="17" s="23" customFormat="1" ht="18" customHeight="1" spans="1:4">
      <c r="A17" s="34" t="s">
        <v>138</v>
      </c>
      <c r="B17" s="35" t="s">
        <v>59</v>
      </c>
      <c r="C17" s="36">
        <v>2542.58</v>
      </c>
      <c r="D17" s="36">
        <v>0</v>
      </c>
    </row>
    <row r="18" s="23" customFormat="1" ht="18" customHeight="1" spans="1:4">
      <c r="A18" s="34" t="s">
        <v>139</v>
      </c>
      <c r="B18" s="35" t="s">
        <v>63</v>
      </c>
      <c r="C18" s="36">
        <v>6979565.52</v>
      </c>
      <c r="D18" s="36">
        <v>3186133.18</v>
      </c>
    </row>
    <row r="19" s="23" customFormat="1" ht="18" customHeight="1" spans="1:4">
      <c r="A19" s="34" t="s">
        <v>140</v>
      </c>
      <c r="B19" s="35" t="s">
        <v>67</v>
      </c>
      <c r="C19" s="36">
        <v>0</v>
      </c>
      <c r="D19" s="36">
        <v>0</v>
      </c>
    </row>
    <row r="20" s="23" customFormat="1" ht="18" customHeight="1" spans="1:4">
      <c r="A20" s="34" t="s">
        <v>141</v>
      </c>
      <c r="B20" s="35" t="s">
        <v>74</v>
      </c>
      <c r="C20" s="36">
        <v>177139.29</v>
      </c>
      <c r="D20" s="36">
        <v>2187</v>
      </c>
    </row>
    <row r="21" s="23" customFormat="1" ht="18" customHeight="1" spans="1:4">
      <c r="A21" s="34" t="s">
        <v>142</v>
      </c>
      <c r="B21" s="35" t="s">
        <v>78</v>
      </c>
      <c r="C21" s="36">
        <v>4099076.99</v>
      </c>
      <c r="D21" s="36">
        <v>3027125.4</v>
      </c>
    </row>
    <row r="22" s="23" customFormat="1" ht="18" customHeight="1" spans="1:4">
      <c r="A22" s="34" t="s">
        <v>143</v>
      </c>
      <c r="B22" s="35" t="s">
        <v>82</v>
      </c>
      <c r="C22" s="36">
        <v>240657.6</v>
      </c>
      <c r="D22" s="36">
        <v>20955.39</v>
      </c>
    </row>
    <row r="23" s="23" customFormat="1" ht="18" customHeight="1" spans="1:4">
      <c r="A23" s="34" t="s">
        <v>144</v>
      </c>
      <c r="B23" s="35" t="s">
        <v>84</v>
      </c>
      <c r="C23" s="36">
        <v>212361.92</v>
      </c>
      <c r="D23" s="36">
        <v>20660.85</v>
      </c>
    </row>
    <row r="24" s="23" customFormat="1" ht="18" customHeight="1" spans="1:4">
      <c r="A24" s="34" t="s">
        <v>145</v>
      </c>
      <c r="B24" s="35" t="s">
        <v>86</v>
      </c>
      <c r="C24" s="36">
        <v>0</v>
      </c>
      <c r="D24" s="36">
        <v>0</v>
      </c>
    </row>
    <row r="25" s="23" customFormat="1" ht="21" customHeight="1" spans="1:4">
      <c r="A25" s="34" t="s">
        <v>146</v>
      </c>
      <c r="B25" s="35" t="s">
        <v>88</v>
      </c>
      <c r="C25" s="36">
        <v>2144143.82000001</v>
      </c>
      <c r="D25" s="36">
        <v>706724.600000001</v>
      </c>
    </row>
    <row r="26" s="23" customFormat="1" ht="18" customHeight="1" spans="1:4">
      <c r="A26" s="34" t="s">
        <v>147</v>
      </c>
      <c r="B26" s="35" t="s">
        <v>91</v>
      </c>
      <c r="C26" s="36">
        <v>136.72</v>
      </c>
      <c r="D26" s="36">
        <v>0</v>
      </c>
    </row>
    <row r="27" s="23" customFormat="1" ht="18" customHeight="1" spans="1:4">
      <c r="A27" s="34" t="s">
        <v>148</v>
      </c>
      <c r="B27" s="35" t="s">
        <v>95</v>
      </c>
      <c r="C27" s="36">
        <v>0</v>
      </c>
      <c r="D27" s="36">
        <v>0</v>
      </c>
    </row>
    <row r="28" s="23" customFormat="1" ht="18" customHeight="1" spans="1:4">
      <c r="A28" s="34" t="s">
        <v>149</v>
      </c>
      <c r="B28" s="35" t="s">
        <v>99</v>
      </c>
      <c r="C28" s="36">
        <v>4.12</v>
      </c>
      <c r="D28" s="36">
        <v>0</v>
      </c>
    </row>
    <row r="29" s="23" customFormat="1" ht="18" customHeight="1" spans="1:4">
      <c r="A29" s="34" t="s">
        <v>150</v>
      </c>
      <c r="B29" s="35" t="s">
        <v>103</v>
      </c>
      <c r="C29" s="36">
        <v>0</v>
      </c>
      <c r="D29" s="36">
        <v>0</v>
      </c>
    </row>
    <row r="30" s="23" customFormat="1" ht="18" customHeight="1" spans="1:4">
      <c r="A30" s="34" t="s">
        <v>151</v>
      </c>
      <c r="B30" s="35" t="s">
        <v>107</v>
      </c>
      <c r="C30" s="36">
        <v>0</v>
      </c>
      <c r="D30" s="36">
        <v>0</v>
      </c>
    </row>
    <row r="31" s="23" customFormat="1" ht="18" customHeight="1" spans="1:4">
      <c r="A31" s="34" t="s">
        <v>152</v>
      </c>
      <c r="B31" s="35" t="s">
        <v>109</v>
      </c>
      <c r="C31" s="36">
        <v>0</v>
      </c>
      <c r="D31" s="36">
        <v>0</v>
      </c>
    </row>
    <row r="32" s="23" customFormat="1" ht="18" customHeight="1" spans="1:4">
      <c r="A32" s="34" t="s">
        <v>153</v>
      </c>
      <c r="B32" s="35" t="s">
        <v>113</v>
      </c>
      <c r="C32" s="36">
        <v>0</v>
      </c>
      <c r="D32" s="36">
        <v>0</v>
      </c>
    </row>
    <row r="33" s="23" customFormat="1" ht="18" customHeight="1" spans="1:4">
      <c r="A33" s="34" t="s">
        <v>154</v>
      </c>
      <c r="B33" s="35" t="s">
        <v>115</v>
      </c>
      <c r="C33" s="36">
        <v>4.12</v>
      </c>
      <c r="D33" s="36">
        <v>0</v>
      </c>
    </row>
    <row r="34" s="23" customFormat="1" ht="19.5" customHeight="1" spans="1:4">
      <c r="A34" s="34" t="s">
        <v>155</v>
      </c>
      <c r="B34" s="35" t="s">
        <v>117</v>
      </c>
      <c r="C34" s="36">
        <v>2144276.42000001</v>
      </c>
      <c r="D34" s="36">
        <v>706724.600000001</v>
      </c>
    </row>
    <row r="35" s="23" customFormat="1" ht="18" customHeight="1" spans="1:4">
      <c r="A35" s="34" t="s">
        <v>156</v>
      </c>
      <c r="B35" s="35" t="s">
        <v>14</v>
      </c>
      <c r="C35" s="36">
        <v>177056.38</v>
      </c>
      <c r="D35" s="36">
        <v>22124.63</v>
      </c>
    </row>
    <row r="36" s="23" customFormat="1" ht="22.5" customHeight="1" spans="1:4">
      <c r="A36" s="34" t="s">
        <v>157</v>
      </c>
      <c r="B36" s="35" t="s">
        <v>18</v>
      </c>
      <c r="C36" s="36">
        <v>1967220.04000001</v>
      </c>
      <c r="D36" s="36">
        <v>684599.970000001</v>
      </c>
    </row>
  </sheetData>
  <mergeCells count="3">
    <mergeCell ref="A1:D1"/>
    <mergeCell ref="A2:C2"/>
    <mergeCell ref="B3:C3"/>
  </mergeCells>
  <pageMargins left="0.75" right="0.196527777777778" top="0.354166666666667" bottom="1.45625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selection activeCell="F20" sqref="F20"/>
    </sheetView>
  </sheetViews>
  <sheetFormatPr defaultColWidth="9" defaultRowHeight="13.5"/>
  <cols>
    <col min="1" max="1" width="43.875" style="1"/>
    <col min="2" max="2" width="4.5" style="1" customWidth="1"/>
    <col min="3" max="3" width="17.5" style="1" customWidth="1"/>
    <col min="4" max="4" width="49.375" style="1" customWidth="1"/>
    <col min="5" max="5" width="4.5" style="1" customWidth="1"/>
    <col min="6" max="6" width="21.875" style="1" customWidth="1"/>
    <col min="7" max="7" width="19.25" style="1" customWidth="1"/>
    <col min="8" max="8" width="11.5" style="1" customWidth="1"/>
    <col min="9" max="9" width="15.75" style="1" customWidth="1"/>
    <col min="10" max="10" width="12.625" style="1"/>
    <col min="11" max="16384" width="9" style="1"/>
  </cols>
  <sheetData>
    <row r="1" s="1" customFormat="1" ht="21" customHeight="1" spans="1:6">
      <c r="A1" s="2" t="s">
        <v>158</v>
      </c>
      <c r="B1" s="2"/>
      <c r="C1" s="2"/>
      <c r="D1" s="2"/>
      <c r="E1" s="2"/>
      <c r="F1" s="2"/>
    </row>
    <row r="2" s="1" customFormat="1" spans="1:6">
      <c r="A2" s="3"/>
      <c r="B2" s="3"/>
      <c r="C2" s="4"/>
      <c r="D2" s="5"/>
      <c r="E2" s="5"/>
      <c r="F2" s="6" t="s">
        <v>159</v>
      </c>
    </row>
    <row r="3" s="1" customFormat="1" spans="1:6">
      <c r="A3" s="4" t="s">
        <v>160</v>
      </c>
      <c r="B3" s="4"/>
      <c r="C3" s="7">
        <v>44560</v>
      </c>
      <c r="D3" s="8"/>
      <c r="E3" s="5"/>
      <c r="F3" s="6" t="s">
        <v>161</v>
      </c>
    </row>
    <row r="4" s="1" customFormat="1" spans="1:6">
      <c r="A4" s="9" t="s">
        <v>162</v>
      </c>
      <c r="B4" s="9" t="s">
        <v>5</v>
      </c>
      <c r="C4" s="9"/>
      <c r="D4" s="9" t="s">
        <v>163</v>
      </c>
      <c r="E4" s="9" t="s">
        <v>5</v>
      </c>
      <c r="F4" s="10" t="s">
        <v>164</v>
      </c>
    </row>
    <row r="5" s="1" customFormat="1" spans="1:6">
      <c r="A5" s="11" t="s">
        <v>165</v>
      </c>
      <c r="B5" s="12"/>
      <c r="C5" s="12"/>
      <c r="D5" s="13" t="s">
        <v>166</v>
      </c>
      <c r="E5" s="9"/>
      <c r="F5" s="9"/>
    </row>
    <row r="6" s="1" customFormat="1" spans="1:7">
      <c r="A6" s="14" t="s">
        <v>167</v>
      </c>
      <c r="B6" s="9">
        <v>1</v>
      </c>
      <c r="C6" s="15">
        <v>96494808.46</v>
      </c>
      <c r="D6" s="14" t="s">
        <v>168</v>
      </c>
      <c r="E6" s="9">
        <v>57</v>
      </c>
      <c r="F6" s="15">
        <f>利润表!C36</f>
        <v>1967220.04000001</v>
      </c>
      <c r="G6" s="16"/>
    </row>
    <row r="7" s="1" customFormat="1" spans="1:7">
      <c r="A7" s="14" t="s">
        <v>169</v>
      </c>
      <c r="B7" s="9">
        <v>3</v>
      </c>
      <c r="C7" s="15"/>
      <c r="D7" s="14" t="s">
        <v>170</v>
      </c>
      <c r="E7" s="9">
        <v>58</v>
      </c>
      <c r="F7" s="15"/>
      <c r="G7" s="16"/>
    </row>
    <row r="8" s="1" customFormat="1" spans="1:7">
      <c r="A8" s="14" t="s">
        <v>171</v>
      </c>
      <c r="B8" s="9">
        <v>8</v>
      </c>
      <c r="C8" s="15">
        <v>0</v>
      </c>
      <c r="D8" s="14" t="s">
        <v>172</v>
      </c>
      <c r="E8" s="9">
        <v>59</v>
      </c>
      <c r="F8" s="15">
        <f>资产负债表!C23-资产负债表!D23</f>
        <v>0</v>
      </c>
      <c r="G8" s="16"/>
    </row>
    <row r="9" s="1" customFormat="1" spans="1:7">
      <c r="A9" s="17" t="s">
        <v>173</v>
      </c>
      <c r="B9" s="9">
        <v>9</v>
      </c>
      <c r="C9" s="15">
        <f>SUM(C6:C8)</f>
        <v>96494808.46</v>
      </c>
      <c r="D9" s="14" t="s">
        <v>174</v>
      </c>
      <c r="E9" s="9">
        <v>60</v>
      </c>
      <c r="F9" s="15"/>
      <c r="G9" s="16"/>
    </row>
    <row r="10" s="1" customFormat="1" spans="1:7">
      <c r="A10" s="14" t="s">
        <v>175</v>
      </c>
      <c r="B10" s="9">
        <v>10</v>
      </c>
      <c r="C10" s="15">
        <v>25378719.97</v>
      </c>
      <c r="D10" s="14" t="s">
        <v>176</v>
      </c>
      <c r="E10" s="9">
        <v>61</v>
      </c>
      <c r="F10" s="15"/>
      <c r="G10" s="16"/>
    </row>
    <row r="11" s="1" customFormat="1" spans="1:7">
      <c r="A11" s="14" t="s">
        <v>177</v>
      </c>
      <c r="B11" s="9">
        <v>12</v>
      </c>
      <c r="C11" s="15">
        <v>59217013.268</v>
      </c>
      <c r="D11" s="14" t="s">
        <v>178</v>
      </c>
      <c r="E11" s="9">
        <v>64</v>
      </c>
      <c r="F11" s="15"/>
      <c r="G11" s="16"/>
    </row>
    <row r="12" s="1" customFormat="1" spans="1:8">
      <c r="A12" s="14" t="s">
        <v>179</v>
      </c>
      <c r="B12" s="9">
        <v>13</v>
      </c>
      <c r="C12" s="15">
        <v>4880425.01</v>
      </c>
      <c r="D12" s="14" t="s">
        <v>180</v>
      </c>
      <c r="E12" s="9">
        <v>65</v>
      </c>
      <c r="F12" s="15"/>
      <c r="G12" s="16"/>
      <c r="H12" s="15"/>
    </row>
    <row r="13" s="1" customFormat="1" spans="1:7">
      <c r="A13" s="14" t="s">
        <v>181</v>
      </c>
      <c r="B13" s="9">
        <v>18</v>
      </c>
      <c r="C13" s="15">
        <v>5614675.73</v>
      </c>
      <c r="D13" s="18" t="s">
        <v>182</v>
      </c>
      <c r="E13" s="9">
        <v>66</v>
      </c>
      <c r="F13" s="15"/>
      <c r="G13" s="16"/>
    </row>
    <row r="14" s="1" customFormat="1" spans="1:7">
      <c r="A14" s="17" t="s">
        <v>183</v>
      </c>
      <c r="B14" s="9">
        <v>20</v>
      </c>
      <c r="C14" s="15">
        <f>SUM(C10:C13)</f>
        <v>95090833.978</v>
      </c>
      <c r="D14" s="14" t="s">
        <v>184</v>
      </c>
      <c r="E14" s="9">
        <v>67</v>
      </c>
      <c r="F14" s="15"/>
      <c r="G14" s="16"/>
    </row>
    <row r="15" s="1" customFormat="1" spans="1:7">
      <c r="A15" s="19" t="s">
        <v>185</v>
      </c>
      <c r="B15" s="9">
        <v>21</v>
      </c>
      <c r="C15" s="15">
        <f>C9-C14</f>
        <v>1403974.48200001</v>
      </c>
      <c r="D15" s="14" t="s">
        <v>186</v>
      </c>
      <c r="E15" s="9">
        <v>68</v>
      </c>
      <c r="F15" s="15"/>
      <c r="G15" s="16"/>
    </row>
    <row r="16" s="1" customFormat="1" spans="1:7">
      <c r="A16" s="11" t="s">
        <v>187</v>
      </c>
      <c r="B16" s="9"/>
      <c r="C16" s="20"/>
      <c r="D16" s="14" t="s">
        <v>188</v>
      </c>
      <c r="E16" s="9">
        <v>69</v>
      </c>
      <c r="F16" s="15"/>
      <c r="G16" s="16"/>
    </row>
    <row r="17" s="1" customFormat="1" spans="1:7">
      <c r="A17" s="14" t="s">
        <v>189</v>
      </c>
      <c r="B17" s="9">
        <v>22</v>
      </c>
      <c r="C17" s="15">
        <v>0</v>
      </c>
      <c r="D17" s="14" t="s">
        <v>190</v>
      </c>
      <c r="E17" s="9">
        <v>70</v>
      </c>
      <c r="F17" s="15"/>
      <c r="G17" s="16"/>
    </row>
    <row r="18" s="1" customFormat="1" spans="1:7">
      <c r="A18" s="14" t="s">
        <v>191</v>
      </c>
      <c r="B18" s="9">
        <v>23</v>
      </c>
      <c r="C18" s="15"/>
      <c r="D18" s="14" t="s">
        <v>192</v>
      </c>
      <c r="E18" s="9">
        <v>71</v>
      </c>
      <c r="F18" s="15">
        <f>资产负债表!D14-资产负债表!C14</f>
        <v>-4473080.78</v>
      </c>
      <c r="G18" s="16"/>
    </row>
    <row r="19" s="1" customFormat="1" spans="1:9">
      <c r="A19" s="18" t="s">
        <v>193</v>
      </c>
      <c r="B19" s="9">
        <v>25</v>
      </c>
      <c r="C19" s="15"/>
      <c r="D19" s="14" t="s">
        <v>194</v>
      </c>
      <c r="E19" s="9">
        <v>72</v>
      </c>
      <c r="F19" s="15">
        <f>资产负债表!D8+资产负债表!D9+资产负债表!D13-资产负债表!C8-资产负债表!C9-资产负债表!C13</f>
        <v>-19228226.57</v>
      </c>
      <c r="I19" s="16"/>
    </row>
    <row r="20" s="1" customFormat="1" spans="1:7">
      <c r="A20" s="14" t="s">
        <v>195</v>
      </c>
      <c r="B20" s="9">
        <v>28</v>
      </c>
      <c r="C20" s="15"/>
      <c r="D20" s="14" t="s">
        <v>196</v>
      </c>
      <c r="E20" s="9">
        <v>73</v>
      </c>
      <c r="F20" s="21">
        <f>资产负债表!H6+资产负债表!H8+资产负债表!H10+资产负债表!H11+资产负债表!H14-资产负债表!G6-资产负债表!G8-资产负债表!G10-资产负债表!G11-资产负债表!G14</f>
        <v>-20493617.91</v>
      </c>
      <c r="G20" s="16"/>
    </row>
    <row r="21" s="1" customFormat="1" spans="1:7">
      <c r="A21" s="17" t="s">
        <v>173</v>
      </c>
      <c r="B21" s="9">
        <v>29</v>
      </c>
      <c r="C21" s="15">
        <f>SUM(C17:C20)</f>
        <v>0</v>
      </c>
      <c r="D21" s="14" t="s">
        <v>197</v>
      </c>
      <c r="E21" s="9">
        <v>74</v>
      </c>
      <c r="F21" s="15">
        <v>43631679.7</v>
      </c>
      <c r="G21" s="22"/>
    </row>
    <row r="22" s="1" customFormat="1" spans="1:7">
      <c r="A22" s="14" t="s">
        <v>198</v>
      </c>
      <c r="B22" s="9">
        <v>30</v>
      </c>
      <c r="C22" s="15">
        <v>0</v>
      </c>
      <c r="D22" s="11" t="s">
        <v>199</v>
      </c>
      <c r="E22" s="9">
        <v>75</v>
      </c>
      <c r="F22" s="15">
        <f>SUM(F6:F21)</f>
        <v>1403974.48000001</v>
      </c>
      <c r="G22" s="22"/>
    </row>
    <row r="23" s="1" customFormat="1" spans="1:7">
      <c r="A23" s="14" t="s">
        <v>200</v>
      </c>
      <c r="B23" s="9">
        <v>31</v>
      </c>
      <c r="C23" s="15">
        <v>0</v>
      </c>
      <c r="D23" s="14"/>
      <c r="E23" s="14"/>
      <c r="F23" s="15"/>
      <c r="G23" s="22"/>
    </row>
    <row r="24" s="1" customFormat="1" spans="1:7">
      <c r="A24" s="14" t="s">
        <v>201</v>
      </c>
      <c r="B24" s="9">
        <v>35</v>
      </c>
      <c r="C24" s="15"/>
      <c r="D24" s="14"/>
      <c r="E24" s="14"/>
      <c r="F24" s="15"/>
      <c r="G24" s="22"/>
    </row>
    <row r="25" s="1" customFormat="1" spans="1:6">
      <c r="A25" s="17" t="s">
        <v>183</v>
      </c>
      <c r="B25" s="9">
        <v>36</v>
      </c>
      <c r="C25" s="15">
        <f>SUM(C22:C24)</f>
        <v>0</v>
      </c>
      <c r="D25" s="14"/>
      <c r="E25" s="14"/>
      <c r="F25" s="15"/>
    </row>
    <row r="26" s="1" customFormat="1" spans="1:6">
      <c r="A26" s="11" t="s">
        <v>202</v>
      </c>
      <c r="B26" s="9">
        <v>37</v>
      </c>
      <c r="C26" s="15">
        <f>C21-C25</f>
        <v>0</v>
      </c>
      <c r="D26" s="13" t="s">
        <v>203</v>
      </c>
      <c r="E26" s="9"/>
      <c r="F26" s="20"/>
    </row>
    <row r="27" s="1" customFormat="1" spans="1:6">
      <c r="A27" s="11" t="s">
        <v>204</v>
      </c>
      <c r="B27" s="9"/>
      <c r="C27" s="20"/>
      <c r="D27" s="14" t="s">
        <v>205</v>
      </c>
      <c r="E27" s="9">
        <v>76</v>
      </c>
      <c r="F27" s="15"/>
    </row>
    <row r="28" s="1" customFormat="1" spans="1:6">
      <c r="A28" s="14" t="s">
        <v>206</v>
      </c>
      <c r="B28" s="9">
        <v>38</v>
      </c>
      <c r="C28" s="15">
        <v>0</v>
      </c>
      <c r="D28" s="14" t="s">
        <v>207</v>
      </c>
      <c r="E28" s="9">
        <v>77</v>
      </c>
      <c r="F28" s="15"/>
    </row>
    <row r="29" s="1" customFormat="1" spans="1:6">
      <c r="A29" s="14" t="s">
        <v>208</v>
      </c>
      <c r="B29" s="9">
        <v>40</v>
      </c>
      <c r="C29" s="15">
        <v>780000</v>
      </c>
      <c r="D29" s="14" t="s">
        <v>209</v>
      </c>
      <c r="E29" s="9">
        <v>78</v>
      </c>
      <c r="F29" s="15"/>
    </row>
    <row r="30" s="1" customFormat="1" spans="1:6">
      <c r="A30" s="14" t="s">
        <v>210</v>
      </c>
      <c r="B30" s="9">
        <v>43</v>
      </c>
      <c r="C30" s="15"/>
      <c r="D30" s="14"/>
      <c r="E30" s="14"/>
      <c r="F30" s="15"/>
    </row>
    <row r="31" s="1" customFormat="1" spans="1:6">
      <c r="A31" s="17" t="s">
        <v>173</v>
      </c>
      <c r="B31" s="9">
        <v>44</v>
      </c>
      <c r="C31" s="15">
        <f>SUM(C28:C30)</f>
        <v>780000</v>
      </c>
      <c r="D31" s="14"/>
      <c r="E31" s="14"/>
      <c r="F31" s="15"/>
    </row>
    <row r="32" s="1" customFormat="1" spans="1:6">
      <c r="A32" s="14" t="s">
        <v>211</v>
      </c>
      <c r="B32" s="9">
        <v>45</v>
      </c>
      <c r="C32" s="15"/>
      <c r="D32" s="14"/>
      <c r="E32" s="14"/>
      <c r="F32" s="15"/>
    </row>
    <row r="33" s="1" customFormat="1" spans="1:6">
      <c r="A33" s="14" t="s">
        <v>212</v>
      </c>
      <c r="B33" s="9">
        <v>46</v>
      </c>
      <c r="C33" s="15"/>
      <c r="D33" s="13" t="s">
        <v>213</v>
      </c>
      <c r="E33" s="9"/>
      <c r="F33" s="20"/>
    </row>
    <row r="34" s="1" customFormat="1" spans="1:6">
      <c r="A34" s="14" t="s">
        <v>214</v>
      </c>
      <c r="B34" s="9">
        <v>52</v>
      </c>
      <c r="C34" s="15"/>
      <c r="D34" s="14" t="s">
        <v>215</v>
      </c>
      <c r="E34" s="9">
        <v>79</v>
      </c>
      <c r="F34" s="15">
        <f>资产负债表!C6</f>
        <v>4218977.07</v>
      </c>
    </row>
    <row r="35" s="1" customFormat="1" spans="1:6">
      <c r="A35" s="17" t="s">
        <v>183</v>
      </c>
      <c r="B35" s="9">
        <v>53</v>
      </c>
      <c r="C35" s="15">
        <f>SUM(C32:C34)</f>
        <v>0</v>
      </c>
      <c r="D35" s="14" t="s">
        <v>216</v>
      </c>
      <c r="E35" s="9">
        <v>80</v>
      </c>
      <c r="F35" s="15">
        <v>2035002.59</v>
      </c>
    </row>
    <row r="36" s="1" customFormat="1" spans="1:6">
      <c r="A36" s="11" t="s">
        <v>217</v>
      </c>
      <c r="B36" s="9">
        <v>54</v>
      </c>
      <c r="C36" s="15">
        <f>C31-C35</f>
        <v>780000</v>
      </c>
      <c r="D36" s="14" t="s">
        <v>218</v>
      </c>
      <c r="E36" s="9">
        <v>81</v>
      </c>
      <c r="F36" s="15"/>
    </row>
    <row r="37" s="1" customFormat="1" spans="1:6">
      <c r="A37" s="13" t="s">
        <v>219</v>
      </c>
      <c r="B37" s="9">
        <v>55</v>
      </c>
      <c r="C37" s="15"/>
      <c r="D37" s="14" t="s">
        <v>220</v>
      </c>
      <c r="E37" s="9">
        <v>82</v>
      </c>
      <c r="F37" s="15"/>
    </row>
    <row r="38" s="1" customFormat="1" spans="1:6">
      <c r="A38" s="13" t="s">
        <v>221</v>
      </c>
      <c r="B38" s="9">
        <v>56</v>
      </c>
      <c r="C38" s="15">
        <f>C15+C26+C36</f>
        <v>2183974.48200001</v>
      </c>
      <c r="D38" s="14" t="s">
        <v>222</v>
      </c>
      <c r="E38" s="9">
        <v>83</v>
      </c>
      <c r="F38" s="15">
        <f>F34-F35</f>
        <v>2183974.48</v>
      </c>
    </row>
    <row r="40" s="1" customFormat="1" spans="3:6">
      <c r="C40" s="22"/>
      <c r="F40" s="22"/>
    </row>
    <row r="41" s="1" customFormat="1" spans="3:6">
      <c r="C41" s="22"/>
      <c r="D41" s="22"/>
      <c r="F41" s="22"/>
    </row>
    <row r="42" s="1" customFormat="1" spans="7:7">
      <c r="G42" s="22"/>
    </row>
  </sheetData>
  <mergeCells count="3">
    <mergeCell ref="A1:F1"/>
    <mergeCell ref="A3:B3"/>
    <mergeCell ref="C3:D3"/>
  </mergeCells>
  <pageMargins left="0.314583333333333" right="0.156944444444444" top="0.236111111111111" bottom="0.47222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资产负债表</vt:lpstr>
      <vt:lpstr>利润表</vt:lpstr>
      <vt:lpstr>现金流量表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圆圈圈</cp:lastModifiedBy>
  <dcterms:created xsi:type="dcterms:W3CDTF">2021-07-06T01:01:00Z</dcterms:created>
  <dcterms:modified xsi:type="dcterms:W3CDTF">2022-01-25T03:41:30Z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1CD4CB5601E24507B2C13130BB8C00AB</vt:lpwstr>
  </property>
  <property fmtid="{D5CDD505-2E9C-101B-9397-08002B2CF9AE}" pid="3" name="KSOProductBuildVer">
    <vt:lpwstr>2052-11.1.0.11294</vt:lpwstr>
  </property>
</Properties>
</file>